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JANUAR" sheetId="1" r:id="rId1"/>
    <sheet name="FEBRUAR" sheetId="2" r:id="rId2"/>
    <sheet name="MART" sheetId="3" r:id="rId3"/>
    <sheet name="APRIL" sheetId="4" r:id="rId4"/>
  </sheets>
  <calcPr calcId="152511"/>
</workbook>
</file>

<file path=xl/calcChain.xml><?xml version="1.0" encoding="utf-8"?>
<calcChain xmlns="http://schemas.openxmlformats.org/spreadsheetml/2006/main">
  <c r="B18" i="3" l="1"/>
  <c r="B14" i="3"/>
  <c r="B21" i="2" l="1"/>
  <c r="B20" i="2"/>
  <c r="B18" i="1"/>
  <c r="B14" i="1"/>
  <c r="B4" i="1"/>
  <c r="B16" i="2"/>
  <c r="B17" i="2" l="1"/>
  <c r="B15" i="1"/>
</calcChain>
</file>

<file path=xl/comments1.xml><?xml version="1.0" encoding="utf-8"?>
<comments xmlns="http://schemas.openxmlformats.org/spreadsheetml/2006/main">
  <authors>
    <author>Author</author>
  </authors>
  <commentList>
    <comment ref="B18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Po osnovu utuženja uplaćeno 326,ooe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B20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Po osnovu prinudne naplata sa računa izvršitelja Aleksandra B. Uplaćen iznos: 338.00e</t>
        </r>
      </text>
    </comment>
  </commentList>
</comments>
</file>

<file path=xl/sharedStrings.xml><?xml version="1.0" encoding="utf-8"?>
<sst xmlns="http://schemas.openxmlformats.org/spreadsheetml/2006/main" count="56" uniqueCount="40">
  <si>
    <t>PRIRODA TRANSAKCIJE</t>
  </si>
  <si>
    <t>honorar upravniku</t>
  </si>
  <si>
    <t>održavanje liftova</t>
  </si>
  <si>
    <t>mjesečni račun za mobilni telefon</t>
  </si>
  <si>
    <t>Okov - nabavka materjala</t>
  </si>
  <si>
    <t>UKUPNO:</t>
  </si>
  <si>
    <t>Mjesčni prihod:</t>
  </si>
  <si>
    <t>Trenutno stanje na računu:</t>
  </si>
  <si>
    <t>JANUAR</t>
  </si>
  <si>
    <t>Bravar (2x cilinda, brava, postavka)</t>
  </si>
  <si>
    <t>Rekonstrukcija i montiranje vrata (Jovan M.)</t>
  </si>
  <si>
    <t xml:space="preserve">Agrarija - sadnica </t>
  </si>
  <si>
    <t>Taksa za izvršitelja (Bošković Aleksadar)</t>
  </si>
  <si>
    <t>Održavanje higijene ulaza ("Pahulja" Marijana Č.)</t>
  </si>
  <si>
    <t>Mjesečni račun za mobilni telefon</t>
  </si>
  <si>
    <t>Održavanje sajta (Vladan P.)</t>
  </si>
  <si>
    <t>Bankarske provizije (održavanje računa + provizije)</t>
  </si>
  <si>
    <t>Puštanje šifrarnika u finkciju (Jovo M.)</t>
  </si>
  <si>
    <t>Bankarske provizije                            (održavanje račina + provizije)</t>
  </si>
  <si>
    <t>Izrada ključeva (80 primjeraka)                                        (Ključarska radnja "SEF")</t>
  </si>
  <si>
    <t>Održavanje liftova (Golub D.)</t>
  </si>
  <si>
    <t>Repro materjal  (Knjižara "Tena")</t>
  </si>
  <si>
    <t>Usluge kopiranje ("Dr Copy")</t>
  </si>
  <si>
    <t>Brava za metalna vratat ("Okov")</t>
  </si>
  <si>
    <t>*Podaci ažurirani na dan 20.02.2023</t>
  </si>
  <si>
    <t>FEBRUAR</t>
  </si>
  <si>
    <t>Održavanje sajta (Vlado P.)</t>
  </si>
  <si>
    <t>Taksa za izvršitelja                (Aleksandar Bošković)</t>
  </si>
  <si>
    <t>Bandažiranje PP aparata x3 (FPS Novak doo)</t>
  </si>
  <si>
    <t>"Institut za transport  DOO Podgorica"                            (godišnja kontrola liftova)</t>
  </si>
  <si>
    <t>Štampa i postavljanje table sa kućnim redom</t>
  </si>
  <si>
    <t>Zamjena oglasne table (II sprat)</t>
  </si>
  <si>
    <t>Limarski radovi na krovu zgrade - na dva kumina (Božidar I.)</t>
  </si>
  <si>
    <t>MART</t>
  </si>
  <si>
    <t>Oglasna tabla - JUMBO</t>
  </si>
  <si>
    <t>Usluge kopiranja</t>
  </si>
  <si>
    <t>"Monargoa" - izrada naljepnica</t>
  </si>
  <si>
    <t>Usluga advokata - Bojana Maslovar</t>
  </si>
  <si>
    <t>Ponovno postavljanje magneta elektro brave x2 (Jovo Mihaljević)</t>
  </si>
  <si>
    <t>Usluge bravara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</si>
</sst>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/>
    <xf numFmtId="0" fontId="0" fillId="3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center"/>
    </xf>
    <xf numFmtId="0" fontId="1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Border="1"/>
    <xf numFmtId="2" fontId="3" fillId="5" borderId="1" xfId="0" applyNumberFormat="1" applyFont="1" applyFill="1" applyBorder="1"/>
    <xf numFmtId="0" fontId="3" fillId="6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Fill="1" applyBorder="1" applyAlignment="1">
      <alignment horizontal="center" vertical="center"/>
    </xf>
    <xf numFmtId="2" fontId="3" fillId="6" borderId="1" xfId="0" applyNumberFormat="1" applyFont="1" applyFill="1" applyBorder="1"/>
    <xf numFmtId="10" fontId="0" fillId="0" borderId="0" xfId="0" applyNumberFormat="1"/>
    <xf numFmtId="0" fontId="0" fillId="0" borderId="0" xfId="0" applyAlignment="1">
      <alignment wrapText="1"/>
    </xf>
    <xf numFmtId="0" fontId="0" fillId="2" borderId="0" xfId="0" applyFill="1"/>
    <xf numFmtId="0" fontId="0" fillId="0" borderId="1" xfId="0" applyBorder="1"/>
    <xf numFmtId="0" fontId="3" fillId="4" borderId="1" xfId="0" applyFont="1" applyFill="1" applyBorder="1" applyAlignment="1">
      <alignment wrapText="1"/>
    </xf>
    <xf numFmtId="0" fontId="3" fillId="4" borderId="1" xfId="0" applyFont="1" applyFill="1" applyBorder="1"/>
    <xf numFmtId="0" fontId="3" fillId="0" borderId="1" xfId="0" applyFont="1" applyBorder="1" applyAlignment="1">
      <alignment wrapText="1"/>
    </xf>
    <xf numFmtId="2" fontId="3" fillId="7" borderId="1" xfId="0" applyNumberFormat="1" applyFont="1" applyFill="1" applyBorder="1"/>
    <xf numFmtId="2" fontId="3" fillId="8" borderId="1" xfId="0" applyNumberFormat="1" applyFont="1" applyFill="1" applyBorder="1"/>
    <xf numFmtId="0" fontId="3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9"/>
  <sheetViews>
    <sheetView workbookViewId="0">
      <selection activeCell="E25" sqref="E25"/>
    </sheetView>
  </sheetViews>
  <sheetFormatPr defaultRowHeight="15" x14ac:dyDescent="0.25"/>
  <cols>
    <col min="1" max="1" width="32" customWidth="1"/>
    <col min="2" max="2" width="13.7109375" customWidth="1"/>
  </cols>
  <sheetData>
    <row r="1" spans="1:2" x14ac:dyDescent="0.25">
      <c r="A1" s="1" t="s">
        <v>0</v>
      </c>
      <c r="B1" s="2" t="s">
        <v>8</v>
      </c>
    </row>
    <row r="2" spans="1:2" ht="30" x14ac:dyDescent="0.25">
      <c r="A2" s="13" t="s">
        <v>13</v>
      </c>
      <c r="B2" s="16">
        <v>160</v>
      </c>
    </row>
    <row r="3" spans="1:2" ht="30" x14ac:dyDescent="0.25">
      <c r="A3" s="13" t="s">
        <v>19</v>
      </c>
      <c r="B3" s="16">
        <v>111</v>
      </c>
    </row>
    <row r="4" spans="1:2" x14ac:dyDescent="0.25">
      <c r="A4" s="3" t="s">
        <v>9</v>
      </c>
      <c r="B4" s="17">
        <f>(6.7*2)+14.62+10</f>
        <v>38.019999999999996</v>
      </c>
    </row>
    <row r="5" spans="1:2" ht="30" x14ac:dyDescent="0.25">
      <c r="A5" s="13" t="s">
        <v>10</v>
      </c>
      <c r="B5" s="17">
        <v>160</v>
      </c>
    </row>
    <row r="6" spans="1:2" x14ac:dyDescent="0.25">
      <c r="A6" s="3" t="s">
        <v>1</v>
      </c>
      <c r="B6" s="16">
        <v>150</v>
      </c>
    </row>
    <row r="7" spans="1:2" x14ac:dyDescent="0.25">
      <c r="A7" s="3" t="s">
        <v>20</v>
      </c>
      <c r="B7" s="16">
        <v>100</v>
      </c>
    </row>
    <row r="8" spans="1:2" x14ac:dyDescent="0.25">
      <c r="A8" s="3" t="s">
        <v>3</v>
      </c>
      <c r="B8" s="16">
        <v>11.99</v>
      </c>
    </row>
    <row r="9" spans="1:2" x14ac:dyDescent="0.25">
      <c r="A9" s="3" t="s">
        <v>26</v>
      </c>
      <c r="B9" s="16">
        <v>60</v>
      </c>
    </row>
    <row r="10" spans="1:2" ht="30" x14ac:dyDescent="0.25">
      <c r="A10" s="13" t="s">
        <v>27</v>
      </c>
      <c r="B10" s="16">
        <v>35</v>
      </c>
    </row>
    <row r="11" spans="1:2" x14ac:dyDescent="0.25">
      <c r="A11" s="13" t="s">
        <v>31</v>
      </c>
      <c r="B11" s="16">
        <v>8</v>
      </c>
    </row>
    <row r="12" spans="1:2" x14ac:dyDescent="0.25">
      <c r="A12" s="3" t="s">
        <v>21</v>
      </c>
      <c r="B12" s="16">
        <v>17.100000000000001</v>
      </c>
    </row>
    <row r="13" spans="1:2" x14ac:dyDescent="0.25">
      <c r="A13" s="3" t="s">
        <v>22</v>
      </c>
      <c r="B13" s="16">
        <v>5.01</v>
      </c>
    </row>
    <row r="14" spans="1:2" ht="30" x14ac:dyDescent="0.25">
      <c r="A14" s="14" t="s">
        <v>18</v>
      </c>
      <c r="B14" s="16">
        <f>1.88+0.48+0.48+0.2+0.2+0.36+0.36</f>
        <v>3.96</v>
      </c>
    </row>
    <row r="15" spans="1:2" x14ac:dyDescent="0.25">
      <c r="A15" s="5" t="s">
        <v>5</v>
      </c>
      <c r="B15" s="6">
        <f>SUM(B2:B14)</f>
        <v>860.08</v>
      </c>
    </row>
    <row r="18" spans="1:2" x14ac:dyDescent="0.25">
      <c r="A18" s="7" t="s">
        <v>6</v>
      </c>
      <c r="B18" s="8">
        <f>718.4+326</f>
        <v>1044.4000000000001</v>
      </c>
    </row>
    <row r="19" spans="1:2" x14ac:dyDescent="0.25">
      <c r="A19" s="7" t="s">
        <v>7</v>
      </c>
      <c r="B19" s="9">
        <v>1312.31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4"/>
  <sheetViews>
    <sheetView workbookViewId="0">
      <selection activeCell="E23" sqref="E23"/>
    </sheetView>
  </sheetViews>
  <sheetFormatPr defaultRowHeight="15" x14ac:dyDescent="0.25"/>
  <cols>
    <col min="1" max="1" width="26.7109375" customWidth="1"/>
    <col min="2" max="2" width="17" customWidth="1"/>
  </cols>
  <sheetData>
    <row r="1" spans="1:2" x14ac:dyDescent="0.25">
      <c r="A1" s="1" t="s">
        <v>0</v>
      </c>
      <c r="B1" s="2" t="s">
        <v>25</v>
      </c>
    </row>
    <row r="2" spans="1:2" ht="30" x14ac:dyDescent="0.25">
      <c r="A2" s="11" t="s">
        <v>13</v>
      </c>
      <c r="B2" s="16">
        <v>160</v>
      </c>
    </row>
    <row r="3" spans="1:2" ht="45" x14ac:dyDescent="0.25">
      <c r="A3" s="13" t="s">
        <v>29</v>
      </c>
      <c r="B3" s="17">
        <v>200</v>
      </c>
    </row>
    <row r="4" spans="1:2" ht="30" x14ac:dyDescent="0.25">
      <c r="A4" s="13" t="s">
        <v>17</v>
      </c>
      <c r="B4" s="17">
        <v>120</v>
      </c>
    </row>
    <row r="5" spans="1:2" ht="30" x14ac:dyDescent="0.25">
      <c r="A5" s="13" t="s">
        <v>30</v>
      </c>
      <c r="B5" s="17">
        <v>20</v>
      </c>
    </row>
    <row r="6" spans="1:2" x14ac:dyDescent="0.25">
      <c r="A6" s="3" t="s">
        <v>11</v>
      </c>
      <c r="B6" s="10">
        <v>18.989999999999998</v>
      </c>
    </row>
    <row r="7" spans="1:2" x14ac:dyDescent="0.25">
      <c r="A7" s="3" t="s">
        <v>1</v>
      </c>
      <c r="B7" s="16">
        <v>150</v>
      </c>
    </row>
    <row r="8" spans="1:2" x14ac:dyDescent="0.25">
      <c r="A8" s="3" t="s">
        <v>2</v>
      </c>
      <c r="B8" s="16">
        <v>100</v>
      </c>
    </row>
    <row r="9" spans="1:2" ht="30" x14ac:dyDescent="0.25">
      <c r="A9" s="13" t="s">
        <v>28</v>
      </c>
      <c r="B9" s="4">
        <v>16.34</v>
      </c>
    </row>
    <row r="10" spans="1:2" ht="30" x14ac:dyDescent="0.25">
      <c r="A10" s="13" t="s">
        <v>23</v>
      </c>
      <c r="B10" s="4">
        <v>15.52</v>
      </c>
    </row>
    <row r="11" spans="1:2" ht="30" x14ac:dyDescent="0.25">
      <c r="A11" s="13" t="s">
        <v>14</v>
      </c>
      <c r="B11" s="4">
        <v>11.99</v>
      </c>
    </row>
    <row r="12" spans="1:2" ht="45" x14ac:dyDescent="0.25">
      <c r="A12" s="13" t="s">
        <v>32</v>
      </c>
      <c r="B12" s="16">
        <v>60</v>
      </c>
    </row>
    <row r="13" spans="1:2" x14ac:dyDescent="0.25">
      <c r="A13" s="3" t="s">
        <v>15</v>
      </c>
      <c r="B13" s="16">
        <v>60</v>
      </c>
    </row>
    <row r="14" spans="1:2" x14ac:dyDescent="0.25">
      <c r="A14" s="12" t="s">
        <v>4</v>
      </c>
      <c r="B14" s="4">
        <v>27.31</v>
      </c>
    </row>
    <row r="15" spans="1:2" ht="30" x14ac:dyDescent="0.25">
      <c r="A15" s="13" t="s">
        <v>12</v>
      </c>
      <c r="B15" s="16">
        <v>48.8</v>
      </c>
    </row>
    <row r="16" spans="1:2" ht="45" x14ac:dyDescent="0.25">
      <c r="A16" s="15" t="s">
        <v>16</v>
      </c>
      <c r="B16" s="4">
        <f>1.88+0.2+0.48+0.2+0.48+0.48+0.48+0.48</f>
        <v>4.68</v>
      </c>
    </row>
    <row r="17" spans="1:13" x14ac:dyDescent="0.25">
      <c r="A17" s="5" t="s">
        <v>5</v>
      </c>
      <c r="B17" s="6">
        <f>SUM(B2:B16)</f>
        <v>1013.6299999999999</v>
      </c>
    </row>
    <row r="20" spans="1:13" x14ac:dyDescent="0.25">
      <c r="A20" s="7" t="s">
        <v>6</v>
      </c>
      <c r="B20" s="8">
        <f>444.2+338</f>
        <v>782.2</v>
      </c>
      <c r="M20" s="19"/>
    </row>
    <row r="21" spans="1:13" x14ac:dyDescent="0.25">
      <c r="A21" s="7" t="s">
        <v>7</v>
      </c>
      <c r="B21" s="18">
        <f>1312.31+B20-B17</f>
        <v>1080.8800000000003</v>
      </c>
    </row>
    <row r="24" spans="1:13" x14ac:dyDescent="0.25">
      <c r="A24" t="s">
        <v>24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tabSelected="1" workbookViewId="0">
      <selection activeCell="G29" sqref="G29"/>
    </sheetView>
  </sheetViews>
  <sheetFormatPr defaultRowHeight="15" x14ac:dyDescent="0.25"/>
  <cols>
    <col min="1" max="1" width="36.85546875" customWidth="1"/>
  </cols>
  <sheetData>
    <row r="1" spans="1:2" x14ac:dyDescent="0.25">
      <c r="A1" s="21" t="s">
        <v>0</v>
      </c>
      <c r="B1" s="28" t="s">
        <v>33</v>
      </c>
    </row>
    <row r="2" spans="1:2" ht="30" x14ac:dyDescent="0.25">
      <c r="A2" s="14" t="s">
        <v>13</v>
      </c>
      <c r="B2" s="22">
        <v>160</v>
      </c>
    </row>
    <row r="3" spans="1:2" x14ac:dyDescent="0.25">
      <c r="A3" s="14" t="s">
        <v>39</v>
      </c>
      <c r="B3" s="22">
        <v>35</v>
      </c>
    </row>
    <row r="4" spans="1:2" x14ac:dyDescent="0.25">
      <c r="A4" s="14" t="s">
        <v>1</v>
      </c>
      <c r="B4" s="22">
        <v>150</v>
      </c>
    </row>
    <row r="5" spans="1:2" x14ac:dyDescent="0.25">
      <c r="A5" s="14" t="s">
        <v>2</v>
      </c>
      <c r="B5" s="22">
        <v>100</v>
      </c>
    </row>
    <row r="6" spans="1:2" x14ac:dyDescent="0.25">
      <c r="A6" s="14" t="s">
        <v>14</v>
      </c>
      <c r="B6" s="22">
        <v>11.99</v>
      </c>
    </row>
    <row r="7" spans="1:2" x14ac:dyDescent="0.25">
      <c r="A7" s="14" t="s">
        <v>15</v>
      </c>
      <c r="B7" s="22">
        <v>60</v>
      </c>
    </row>
    <row r="8" spans="1:2" x14ac:dyDescent="0.25">
      <c r="A8" s="14" t="s">
        <v>34</v>
      </c>
      <c r="B8" s="22">
        <v>6.99</v>
      </c>
    </row>
    <row r="9" spans="1:2" x14ac:dyDescent="0.25">
      <c r="A9" s="14" t="s">
        <v>35</v>
      </c>
      <c r="B9" s="22">
        <v>1.1499999999999999</v>
      </c>
    </row>
    <row r="10" spans="1:2" x14ac:dyDescent="0.25">
      <c r="A10" s="14" t="s">
        <v>36</v>
      </c>
      <c r="B10" s="22">
        <v>24.2</v>
      </c>
    </row>
    <row r="11" spans="1:2" x14ac:dyDescent="0.25">
      <c r="A11" s="14" t="s">
        <v>37</v>
      </c>
      <c r="B11" s="22">
        <v>100</v>
      </c>
    </row>
    <row r="12" spans="1:2" ht="30" x14ac:dyDescent="0.25">
      <c r="A12" s="14" t="s">
        <v>38</v>
      </c>
      <c r="B12" s="22">
        <v>60</v>
      </c>
    </row>
    <row r="13" spans="1:2" ht="30" x14ac:dyDescent="0.25">
      <c r="A13" s="14" t="s">
        <v>16</v>
      </c>
      <c r="B13" s="22">
        <v>3.82</v>
      </c>
    </row>
    <row r="14" spans="1:2" x14ac:dyDescent="0.25">
      <c r="A14" s="23" t="s">
        <v>5</v>
      </c>
      <c r="B14" s="24">
        <f>SUM(B2:B13)</f>
        <v>713.15000000000009</v>
      </c>
    </row>
    <row r="15" spans="1:2" x14ac:dyDescent="0.25">
      <c r="A15" s="20"/>
    </row>
    <row r="16" spans="1:2" x14ac:dyDescent="0.25">
      <c r="A16" s="20"/>
    </row>
    <row r="17" spans="1:2" x14ac:dyDescent="0.25">
      <c r="A17" s="25" t="s">
        <v>6</v>
      </c>
      <c r="B17" s="26">
        <v>634.20000000000005</v>
      </c>
    </row>
    <row r="18" spans="1:2" x14ac:dyDescent="0.25">
      <c r="A18" s="25" t="s">
        <v>7</v>
      </c>
      <c r="B18" s="27">
        <f>FEBRUAR!B21+MART!B17-MART!B14</f>
        <v>1001.9300000000003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32" sqref="I3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JANUAR</vt:lpstr>
      <vt:lpstr>FEBRUAR</vt:lpstr>
      <vt:lpstr>MART</vt:lpstr>
      <vt:lpstr>APRIL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2023-04-01T18:13:44Z</dcterms:modified>
</cp:coreProperties>
</file>